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ropbox\Photos\SKW\"/>
    </mc:Choice>
  </mc:AlternateContent>
  <xr:revisionPtr revIDLastSave="0" documentId="13_ncr:1_{7561DB0D-0054-4002-A099-37DED1B1475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ords for Astig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C4" i="2" l="1"/>
  <c r="C7" i="2"/>
  <c r="B7" i="2" s="1"/>
  <c r="B8" i="2" s="1"/>
  <c r="C8" i="2" l="1"/>
  <c r="B12" i="2"/>
  <c r="B14" i="2" s="1"/>
  <c r="B27" i="2" l="1"/>
  <c r="B25" i="2"/>
  <c r="B23" i="2"/>
  <c r="B21" i="2"/>
  <c r="B13" i="2"/>
  <c r="C27" i="2"/>
  <c r="C26" i="2"/>
  <c r="B26" i="2"/>
  <c r="C25" i="2"/>
  <c r="C24" i="2"/>
  <c r="C23" i="2"/>
  <c r="C22" i="2"/>
  <c r="B22" i="2"/>
  <c r="C21" i="2"/>
  <c r="C20" i="2"/>
  <c r="B24" i="2" l="1"/>
  <c r="B20" i="2"/>
</calcChain>
</file>

<file path=xl/sharedStrings.xml><?xml version="1.0" encoding="utf-8"?>
<sst xmlns="http://schemas.openxmlformats.org/spreadsheetml/2006/main" count="47" uniqueCount="41">
  <si>
    <t>Short Axis</t>
  </si>
  <si>
    <t>RA (H:M:S)</t>
  </si>
  <si>
    <t>Dec (Deg:M:S)</t>
  </si>
  <si>
    <t xml:space="preserve">Directions - up is West (+RA), Left is South (-Dec), Down is East (-RA) and Right is North (+Dec) </t>
  </si>
  <si>
    <t xml:space="preserve">Dec runs from +90  to -90 so 180 degrees, 180 x 60 arcmins. </t>
  </si>
  <si>
    <t xml:space="preserve">RA runs from 00h 00min 00sec to 24h 59min 59sec. RA mins are NOT the same as arcmins. </t>
  </si>
  <si>
    <t xml:space="preserve">See this thread - https://www.cloudynights.com/topic/287279-arcminutes-to-ra/ </t>
  </si>
  <si>
    <t>Formula we need is ((24 hours* 60 minutes)/(360 arcdegrees * 60 arcminutes ) / cos( alpha deviation from equator ) to get an output of how many RA minutes per arcmin.</t>
  </si>
  <si>
    <t xml:space="preserve">Not simple because RA lines converge to the poles so it is not a constant. </t>
  </si>
  <si>
    <t xml:space="preserve">Cos = adj/hyp. As Dec angle grows smaller (nearer celestial equator) Cos grows larger and approaches 1. </t>
  </si>
  <si>
    <t xml:space="preserve">So 24*60/360*60) = 1/15 = 0.066666 at equator </t>
  </si>
  <si>
    <t>As Dec angle gets larger (nearer the pole) Cos grows smaller and derates the adjustment factor</t>
  </si>
  <si>
    <t>Enter Field of view of Camera &amp; Telescope combination in degrees:arcmin:arcsec</t>
  </si>
  <si>
    <t>Enter % of minor axis radius for circle round field centre</t>
  </si>
  <si>
    <t>Long Axis</t>
  </si>
  <si>
    <t xml:space="preserve">Radius of circle desired </t>
  </si>
  <si>
    <t xml:space="preserve">"Arcmins" to "RA minutes" division factor at Dec = 0 </t>
  </si>
  <si>
    <t>Sin 45</t>
  </si>
  <si>
    <t>Side of a right angle triangle where hypoteneuse is cells B7, C7</t>
  </si>
  <si>
    <t>Enter RA &amp; Dec coordinates of your target star</t>
  </si>
  <si>
    <t>Therefore "arcmins" to "RA minutes" division factor for Dec of target star is 15*(cell b11)</t>
  </si>
  <si>
    <t xml:space="preserve">Bottom of frame </t>
  </si>
  <si>
    <t xml:space="preserve">Bottom Left </t>
  </si>
  <si>
    <t xml:space="preserve">Left Side of frame </t>
  </si>
  <si>
    <t xml:space="preserve">Top Left </t>
  </si>
  <si>
    <t xml:space="preserve">Top of Frame </t>
  </si>
  <si>
    <t xml:space="preserve">Top Right </t>
  </si>
  <si>
    <t>Right Side of Frame</t>
  </si>
  <si>
    <t xml:space="preserve">Bottom Right </t>
  </si>
  <si>
    <t>Notes on RA adjustment factor logic - cells B10-B14</t>
  </si>
  <si>
    <t>Enter Dec degrees of target star</t>
  </si>
  <si>
    <t>These are for MY camera and scope, and will likely differ for anyone else's! Affect labels in cells A20-A27</t>
  </si>
  <si>
    <t>Best to take this from scope software display (ASCOM or equivalent) after plate solve.</t>
  </si>
  <si>
    <t xml:space="preserve">Cos derating factor for Dec of target start (cell c5)) </t>
  </si>
  <si>
    <t>Need this in format "number". Cell c18 is in format h:mm:ss and can't make cos calc work, hence duplicated</t>
  </si>
  <si>
    <t>So "cell B7" arcmins in RA minutes &amp; secs at "cell c5" degrees =</t>
  </si>
  <si>
    <t>So "cell b8" arcmins in RA minutes &amp; secs at "cell c5" degrees =</t>
  </si>
  <si>
    <t>Need this value for the diagonal moves</t>
  </si>
  <si>
    <t>See logic in notes, below</t>
  </si>
  <si>
    <t xml:space="preserve">How many degrees in a 24 hour period? 24 hours so 360/24 = 15 degrees per hour. </t>
  </si>
  <si>
    <t xml:space="preserve">Therefore 60 RA "mins" occupy 15 degrees, not one degree.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</si>
</sst>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41414"/>
      <name val="Segoe U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0" fillId="3" borderId="0" xfId="0" applyFill="1"/>
    <xf numFmtId="164" fontId="1" fillId="0" borderId="0" xfId="1" applyNumberFormat="1" applyFill="1"/>
    <xf numFmtId="21" fontId="1" fillId="0" borderId="0" xfId="1" applyNumberFormat="1" applyFill="1"/>
    <xf numFmtId="2" fontId="0" fillId="0" borderId="0" xfId="0" applyNumberFormat="1"/>
    <xf numFmtId="0" fontId="2" fillId="0" borderId="0" xfId="0" applyFont="1" applyAlignment="1">
      <alignment horizontal="right"/>
    </xf>
    <xf numFmtId="46" fontId="1" fillId="0" borderId="0" xfId="1" applyNumberFormat="1" applyFill="1"/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1" fillId="0" borderId="0" xfId="1" applyNumberFormat="1" applyFill="1"/>
    <xf numFmtId="46" fontId="0" fillId="0" borderId="0" xfId="0" applyNumberFormat="1"/>
    <xf numFmtId="0" fontId="4" fillId="0" borderId="0" xfId="0" applyFont="1"/>
    <xf numFmtId="2" fontId="4" fillId="0" borderId="0" xfId="0" applyNumberFormat="1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abSelected="1" workbookViewId="0">
      <selection activeCell="A39" sqref="A39"/>
    </sheetView>
  </sheetViews>
  <sheetFormatPr defaultRowHeight="15" x14ac:dyDescent="0.25"/>
  <cols>
    <col min="1" max="1" width="84.7109375" customWidth="1"/>
    <col min="2" max="2" width="16.5703125" customWidth="1"/>
    <col min="3" max="3" width="13.7109375" customWidth="1"/>
    <col min="4" max="4" width="94.140625" customWidth="1"/>
  </cols>
  <sheetData>
    <row r="1" spans="1:7" x14ac:dyDescent="0.25">
      <c r="B1" s="2" t="s">
        <v>14</v>
      </c>
      <c r="C1" s="2" t="s">
        <v>0</v>
      </c>
    </row>
    <row r="2" spans="1:7" x14ac:dyDescent="0.25">
      <c r="A2" s="6" t="s">
        <v>12</v>
      </c>
      <c r="B2" s="7">
        <v>4.7337962962962964E-2</v>
      </c>
      <c r="C2" s="8">
        <v>3.2523148148148148E-2</v>
      </c>
    </row>
    <row r="3" spans="1:7" x14ac:dyDescent="0.25">
      <c r="A3" s="6" t="s">
        <v>13</v>
      </c>
      <c r="C3" s="9">
        <v>81</v>
      </c>
    </row>
    <row r="4" spans="1:7" x14ac:dyDescent="0.25">
      <c r="A4" t="s">
        <v>17</v>
      </c>
      <c r="C4" s="5">
        <f>SIN(RADIANS(45))</f>
        <v>0.70710678118654746</v>
      </c>
    </row>
    <row r="5" spans="1:7" x14ac:dyDescent="0.25">
      <c r="A5" s="6" t="s">
        <v>30</v>
      </c>
      <c r="C5">
        <v>57</v>
      </c>
      <c r="D5" s="16" t="s">
        <v>34</v>
      </c>
    </row>
    <row r="6" spans="1:7" x14ac:dyDescent="0.25">
      <c r="B6" s="10" t="s">
        <v>1</v>
      </c>
      <c r="C6" s="3" t="s">
        <v>2</v>
      </c>
    </row>
    <row r="7" spans="1:7" x14ac:dyDescent="0.25">
      <c r="A7" t="s">
        <v>15</v>
      </c>
      <c r="B7" s="7">
        <f>SUM(C7)</f>
        <v>1.3171875000000001E-2</v>
      </c>
      <c r="C7" s="11">
        <f>SUM((C2/2)*(C3/100))</f>
        <v>1.3171875000000001E-2</v>
      </c>
      <c r="D7" s="4"/>
    </row>
    <row r="8" spans="1:7" x14ac:dyDescent="0.25">
      <c r="A8" t="s">
        <v>18</v>
      </c>
      <c r="B8" s="7">
        <f>SUM(B7*C4)</f>
        <v>9.3139221334415552E-3</v>
      </c>
      <c r="C8" s="11">
        <f>SUM(C7*C4)</f>
        <v>9.3139221334415552E-3</v>
      </c>
      <c r="D8" s="16" t="s">
        <v>37</v>
      </c>
    </row>
    <row r="9" spans="1:7" x14ac:dyDescent="0.25">
      <c r="C9" s="11"/>
    </row>
    <row r="10" spans="1:7" x14ac:dyDescent="0.25">
      <c r="A10" t="s">
        <v>16</v>
      </c>
      <c r="B10" s="12">
        <v>15</v>
      </c>
      <c r="C10" s="11"/>
      <c r="D10" s="16" t="s">
        <v>38</v>
      </c>
    </row>
    <row r="11" spans="1:7" x14ac:dyDescent="0.25">
      <c r="A11" t="s">
        <v>33</v>
      </c>
      <c r="B11" s="13">
        <f>COS(RADIANS(C5))</f>
        <v>0.54463903501502708</v>
      </c>
      <c r="C11" s="11"/>
      <c r="D11" s="16" t="s">
        <v>38</v>
      </c>
      <c r="G11" s="5"/>
    </row>
    <row r="12" spans="1:7" x14ac:dyDescent="0.25">
      <c r="A12" t="s">
        <v>20</v>
      </c>
      <c r="B12" s="14">
        <f>SUM(B10*B11)</f>
        <v>8.1695855252254059</v>
      </c>
      <c r="C12" s="11"/>
      <c r="D12" s="16" t="s">
        <v>38</v>
      </c>
    </row>
    <row r="13" spans="1:7" x14ac:dyDescent="0.25">
      <c r="A13" t="s">
        <v>35</v>
      </c>
      <c r="B13" s="7">
        <f>SUM(B7/B12)</f>
        <v>1.6123063966132576E-3</v>
      </c>
      <c r="C13" s="11"/>
      <c r="D13" s="16" t="s">
        <v>38</v>
      </c>
    </row>
    <row r="14" spans="1:7" x14ac:dyDescent="0.25">
      <c r="A14" t="s">
        <v>36</v>
      </c>
      <c r="B14" s="7">
        <f>SUM(B8/B12)</f>
        <v>1.1400727863956814E-3</v>
      </c>
      <c r="C14" s="11"/>
      <c r="D14" s="16" t="s">
        <v>38</v>
      </c>
    </row>
    <row r="16" spans="1:7" x14ac:dyDescent="0.25">
      <c r="A16" t="s">
        <v>3</v>
      </c>
      <c r="B16" s="16"/>
      <c r="C16" s="16"/>
      <c r="D16" s="16" t="s">
        <v>31</v>
      </c>
    </row>
    <row r="17" spans="1:4" x14ac:dyDescent="0.25">
      <c r="B17" s="10" t="s">
        <v>1</v>
      </c>
      <c r="C17" s="3" t="s">
        <v>2</v>
      </c>
    </row>
    <row r="18" spans="1:4" x14ac:dyDescent="0.25">
      <c r="A18" s="6" t="s">
        <v>19</v>
      </c>
      <c r="B18" s="7">
        <v>0.63290509259259264</v>
      </c>
      <c r="C18" s="11">
        <v>2.3789814814814814</v>
      </c>
      <c r="D18" s="17" t="s">
        <v>32</v>
      </c>
    </row>
    <row r="19" spans="1:4" x14ac:dyDescent="0.25">
      <c r="B19" s="1"/>
    </row>
    <row r="20" spans="1:4" x14ac:dyDescent="0.25">
      <c r="A20" t="s">
        <v>21</v>
      </c>
      <c r="B20" s="1">
        <f>SUM(B18-B13)</f>
        <v>0.63129278619597939</v>
      </c>
      <c r="C20" s="15">
        <f>SUM(C18)</f>
        <v>2.3789814814814814</v>
      </c>
    </row>
    <row r="21" spans="1:4" x14ac:dyDescent="0.25">
      <c r="A21" t="s">
        <v>22</v>
      </c>
      <c r="B21" s="1">
        <f>SUM(B18-B14)</f>
        <v>0.63176501980619693</v>
      </c>
      <c r="C21" s="15">
        <f>SUM(C18-C8)</f>
        <v>2.3696675593480396</v>
      </c>
    </row>
    <row r="22" spans="1:4" x14ac:dyDescent="0.25">
      <c r="A22" t="s">
        <v>23</v>
      </c>
      <c r="B22" s="1">
        <f>SUM(B18)</f>
        <v>0.63290509259259264</v>
      </c>
      <c r="C22" s="15">
        <f>SUM(C18-C7)</f>
        <v>2.3658096064814815</v>
      </c>
    </row>
    <row r="23" spans="1:4" x14ac:dyDescent="0.25">
      <c r="A23" t="s">
        <v>24</v>
      </c>
      <c r="B23" s="1">
        <f>SUM(B18+B14)</f>
        <v>0.63404516537898836</v>
      </c>
      <c r="C23" s="15">
        <f>SUM(C18-C8)</f>
        <v>2.3696675593480396</v>
      </c>
    </row>
    <row r="24" spans="1:4" x14ac:dyDescent="0.25">
      <c r="A24" t="s">
        <v>25</v>
      </c>
      <c r="B24" s="1">
        <f>SUM(B18+B13)</f>
        <v>0.63451739898920589</v>
      </c>
      <c r="C24" s="15">
        <f>SUM(C18)</f>
        <v>2.3789814814814814</v>
      </c>
    </row>
    <row r="25" spans="1:4" x14ac:dyDescent="0.25">
      <c r="A25" t="s">
        <v>26</v>
      </c>
      <c r="B25" s="1">
        <f>SUM(B18+B14)</f>
        <v>0.63404516537898836</v>
      </c>
      <c r="C25" s="15">
        <f>SUM(C18+C8)</f>
        <v>2.3882954036149231</v>
      </c>
    </row>
    <row r="26" spans="1:4" x14ac:dyDescent="0.25">
      <c r="A26" t="s">
        <v>27</v>
      </c>
      <c r="B26" s="1">
        <f>SUM(B18)</f>
        <v>0.63290509259259264</v>
      </c>
      <c r="C26" s="15">
        <f>SUM(C18+C7)</f>
        <v>2.3921533564814812</v>
      </c>
    </row>
    <row r="27" spans="1:4" x14ac:dyDescent="0.25">
      <c r="A27" t="s">
        <v>28</v>
      </c>
      <c r="B27" s="1">
        <f>SUM(B18-B14)</f>
        <v>0.63176501980619693</v>
      </c>
      <c r="C27" s="15">
        <f>SUM(C18+C8)</f>
        <v>2.3882954036149231</v>
      </c>
    </row>
    <row r="28" spans="1:4" x14ac:dyDescent="0.25">
      <c r="B28" s="1"/>
    </row>
    <row r="29" spans="1:4" x14ac:dyDescent="0.25">
      <c r="B29" s="1"/>
    </row>
    <row r="30" spans="1:4" x14ac:dyDescent="0.25">
      <c r="A30" s="3" t="s">
        <v>29</v>
      </c>
    </row>
    <row r="31" spans="1:4" x14ac:dyDescent="0.25">
      <c r="A31" t="s">
        <v>39</v>
      </c>
    </row>
    <row r="32" spans="1:4" x14ac:dyDescent="0.25">
      <c r="A32" t="s">
        <v>40</v>
      </c>
    </row>
    <row r="33" spans="1:1" x14ac:dyDescent="0.25">
      <c r="A33" t="s">
        <v>4</v>
      </c>
    </row>
    <row r="34" spans="1:1" x14ac:dyDescent="0.25">
      <c r="A34" t="s">
        <v>5</v>
      </c>
    </row>
    <row r="35" spans="1:1" x14ac:dyDescent="0.25">
      <c r="A35" t="s">
        <v>8</v>
      </c>
    </row>
    <row r="36" spans="1:1" x14ac:dyDescent="0.25">
      <c r="A36" t="s">
        <v>6</v>
      </c>
    </row>
    <row r="37" spans="1:1" x14ac:dyDescent="0.25">
      <c r="A37" t="s">
        <v>7</v>
      </c>
    </row>
    <row r="38" spans="1:1" x14ac:dyDescent="0.25">
      <c r="A38" t="s">
        <v>10</v>
      </c>
    </row>
    <row r="39" spans="1:1" x14ac:dyDescent="0.25">
      <c r="A39" t="s">
        <v>9</v>
      </c>
    </row>
    <row r="40" spans="1:1" x14ac:dyDescent="0.25">
      <c r="A40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Coords for Astig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Evans</cp:lastModifiedBy>
  <dcterms:created xsi:type="dcterms:W3CDTF">2022-08-07T08:13:41Z</dcterms:created>
  <dcterms:modified xsi:type="dcterms:W3CDTF">2022-10-17T09:18:59Z</dcterms:modified>
</cp:coreProperties>
</file>